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umberland365-my.sharepoint.com/personal/joanne_purnell_northumberland_gov_uk/Documents/Desktop/Aff Housing/"/>
    </mc:Choice>
  </mc:AlternateContent>
  <xr:revisionPtr revIDLastSave="5" documentId="8_{286252AC-443C-42CB-8E99-A6214F57ABCA}" xr6:coauthVersionLast="47" xr6:coauthVersionMax="47" xr10:uidLastSave="{4145A998-4754-44A2-9102-22C63D15A181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I45" i="1"/>
  <c r="I43" i="1"/>
  <c r="I41" i="1"/>
  <c r="G47" i="1"/>
  <c r="G45" i="1"/>
  <c r="G43" i="1"/>
  <c r="G41" i="1"/>
  <c r="C31" i="1"/>
  <c r="I34" i="1" s="1"/>
  <c r="G34" i="1"/>
  <c r="C4" i="1"/>
  <c r="C34" i="1" s="1"/>
  <c r="K43" i="1" l="1"/>
  <c r="K47" i="1"/>
  <c r="K45" i="1"/>
  <c r="C43" i="1"/>
  <c r="C45" i="1"/>
  <c r="C47" i="1"/>
  <c r="C41" i="1"/>
  <c r="K41" i="1"/>
  <c r="G36" i="1"/>
  <c r="C18" i="1"/>
  <c r="C20" i="1"/>
  <c r="C14" i="1"/>
  <c r="C16" i="1"/>
  <c r="G20" i="1" l="1"/>
  <c r="E47" i="1"/>
  <c r="M47" i="1" s="1"/>
  <c r="G18" i="1"/>
  <c r="E45" i="1"/>
  <c r="M45" i="1" s="1"/>
  <c r="G14" i="1"/>
  <c r="E41" i="1"/>
  <c r="M41" i="1" s="1"/>
  <c r="G16" i="1"/>
  <c r="E43" i="1"/>
  <c r="M43" i="1" s="1"/>
  <c r="M49" i="1" l="1"/>
  <c r="C11" i="1"/>
  <c r="E34" i="1" s="1"/>
  <c r="C36" i="1" s="1"/>
  <c r="M34" i="1" s="1"/>
</calcChain>
</file>

<file path=xl/sharedStrings.xml><?xml version="1.0" encoding="utf-8"?>
<sst xmlns="http://schemas.openxmlformats.org/spreadsheetml/2006/main" count="95" uniqueCount="44">
  <si>
    <t>Affordable Housing S106 Financial Contribution Calculator</t>
  </si>
  <si>
    <t>Northumberland Local Plan Policy HOU 6 - Appendix D</t>
  </si>
  <si>
    <t xml:space="preserve">S106 Financial Contribution = (Market Value - Transfer Value) x (Affordable Housing Requirement [as set out in Policy HOU 6] x Gross Internal Area [GIA]) </t>
  </si>
  <si>
    <t>Step 1: Market Value of the development (average £/sqm)</t>
  </si>
  <si>
    <t>/sqm</t>
  </si>
  <si>
    <t>Total Value/Yield of the residential development (£)</t>
  </si>
  <si>
    <t>Please fill in the figures required in red text in the white cells</t>
  </si>
  <si>
    <t>Total Gross Internal Area (GIA) of residential floorspace of the development (sqm)</t>
  </si>
  <si>
    <t>sqm</t>
  </si>
  <si>
    <t>Step 2: Transfer Value of the affordable dwellings (average £/sqm)</t>
  </si>
  <si>
    <t>[taking into account an appropriate affordable housing tenure mix as per Policy HOU 6 (part 2)]</t>
  </si>
  <si>
    <t>Proportioned</t>
  </si>
  <si>
    <t>Discounted Transfer Value</t>
  </si>
  <si>
    <t>Tenure Split %</t>
  </si>
  <si>
    <t>Tenure Transfer Value</t>
  </si>
  <si>
    <t>[see NLP Policies Map to identify which Viability Value Area(s) the site is within]</t>
  </si>
  <si>
    <t>Affordable/Social Rented (50% of Market Value)</t>
  </si>
  <si>
    <t>Low value area:</t>
  </si>
  <si>
    <t>affordable rented</t>
  </si>
  <si>
    <t>affordable home ownership</t>
  </si>
  <si>
    <t>Medium value area:</t>
  </si>
  <si>
    <t>Affordable Home Ownership - Discounted Market Sales (DMV) (80% of Market Value)</t>
  </si>
  <si>
    <t>High value area:</t>
  </si>
  <si>
    <t>Highest value area:</t>
  </si>
  <si>
    <t>Affordable Home Ownership - First Homes (70% of Market Value)</t>
  </si>
  <si>
    <t>[Split the affordable home ownership % according to the proportion of these tenures that would have been required on-site as recommended by the Housing Enablers]</t>
  </si>
  <si>
    <t>Affordable Home Ownership - Other (Shared Ownership, Rent to Buy, etc.) (67.5% of Market Value)</t>
  </si>
  <si>
    <t>(must add up to 100%)</t>
  </si>
  <si>
    <t>Step 3: Affordable Housing requirement (%)</t>
  </si>
  <si>
    <t>[If the site traverses the boundary of two or more value areas, the requirement is based on the proportion of the proposed residential development within each viability value area -
eg. if 72% of the dwellings would be in a medium value area and 28% in a high value area, then the affordable housing requirement would be (15 x 72%) + (25 x 28%) = 17.8%]</t>
  </si>
  <si>
    <t>Policy HOU 6 (part 1) minimum affordable housing % requirement</t>
  </si>
  <si>
    <t>Step 4: Gross Internal Area of the development (sqm) </t>
  </si>
  <si>
    <t>Affordable Housing S106 Financial Commuted Sum Contribution</t>
  </si>
  <si>
    <t>(</t>
  </si>
  <si>
    <t>-</t>
  </si>
  <si>
    <t>)  x  (</t>
  </si>
  <si>
    <t>x</t>
  </si>
  <si>
    <t>)</t>
  </si>
  <si>
    <t>S106 Contribution</t>
  </si>
  <si>
    <t>=</t>
  </si>
  <si>
    <t>This formula incorporates the following tenure-based contribution requirements:</t>
  </si>
  <si>
    <t>)  x  [</t>
  </si>
  <si>
    <t>x   (</t>
  </si>
  <si>
    <t>)]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</si>
</sst>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.00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9" fillId="3" borderId="0" xfId="0" applyFont="1" applyFill="1" applyAlignment="1">
      <alignment horizontal="center"/>
    </xf>
    <xf numFmtId="9" fontId="9" fillId="3" borderId="0" xfId="2" applyFont="1" applyFill="1" applyAlignment="1">
      <alignment horizontal="center"/>
    </xf>
    <xf numFmtId="0" fontId="12" fillId="3" borderId="0" xfId="0" applyFont="1" applyFill="1"/>
    <xf numFmtId="164" fontId="5" fillId="5" borderId="0" xfId="0" applyNumberFormat="1" applyFont="1" applyFill="1"/>
    <xf numFmtId="164" fontId="6" fillId="5" borderId="0" xfId="0" applyNumberFormat="1" applyFont="1" applyFill="1"/>
    <xf numFmtId="0" fontId="9" fillId="3" borderId="0" xfId="0" applyFont="1" applyFill="1" applyAlignment="1">
      <alignment horizontal="center" vertical="center"/>
    </xf>
    <xf numFmtId="0" fontId="9" fillId="3" borderId="0" xfId="0" quotePrefix="1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0" xfId="0" quotePrefix="1" applyFont="1" applyFill="1" applyAlignment="1">
      <alignment vertical="center"/>
    </xf>
    <xf numFmtId="164" fontId="6" fillId="5" borderId="0" xfId="0" applyNumberFormat="1" applyFont="1" applyFill="1" applyAlignment="1">
      <alignment horizontal="center" vertical="center"/>
    </xf>
    <xf numFmtId="0" fontId="9" fillId="3" borderId="0" xfId="0" quotePrefix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9" fontId="6" fillId="5" borderId="0" xfId="0" applyNumberFormat="1" applyFont="1" applyFill="1" applyAlignment="1">
      <alignment horizontal="center" vertical="center"/>
    </xf>
    <xf numFmtId="4" fontId="6" fillId="5" borderId="0" xfId="1" applyNumberFormat="1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/>
    <xf numFmtId="4" fontId="5" fillId="5" borderId="0" xfId="1" applyNumberFormat="1" applyFont="1" applyFill="1" applyAlignment="1">
      <alignment horizontal="right"/>
    </xf>
    <xf numFmtId="0" fontId="11" fillId="3" borderId="0" xfId="0" applyFont="1" applyFill="1" applyAlignment="1">
      <alignment horizontal="center"/>
    </xf>
    <xf numFmtId="0" fontId="11" fillId="7" borderId="0" xfId="0" applyFont="1" applyFill="1"/>
    <xf numFmtId="9" fontId="11" fillId="7" borderId="0" xfId="0" applyNumberFormat="1" applyFont="1" applyFill="1"/>
    <xf numFmtId="0" fontId="9" fillId="7" borderId="0" xfId="0" applyFont="1" applyFill="1"/>
    <xf numFmtId="0" fontId="14" fillId="3" borderId="0" xfId="0" quotePrefix="1" applyFont="1" applyFill="1"/>
    <xf numFmtId="0" fontId="14" fillId="3" borderId="0" xfId="0" applyFont="1" applyFill="1"/>
    <xf numFmtId="0" fontId="9" fillId="3" borderId="0" xfId="0" quotePrefix="1" applyFont="1" applyFill="1" applyAlignment="1">
      <alignment horizontal="right" vertical="center"/>
    </xf>
    <xf numFmtId="9" fontId="6" fillId="5" borderId="0" xfId="2" applyFont="1" applyFill="1" applyAlignment="1">
      <alignment horizontal="center" vertical="center"/>
    </xf>
    <xf numFmtId="9" fontId="2" fillId="3" borderId="0" xfId="2" applyFont="1" applyFill="1"/>
    <xf numFmtId="4" fontId="2" fillId="5" borderId="0" xfId="0" applyNumberFormat="1" applyFont="1" applyFill="1" applyAlignment="1">
      <alignment horizontal="center"/>
    </xf>
    <xf numFmtId="164" fontId="2" fillId="8" borderId="0" xfId="0" applyNumberFormat="1" applyFont="1" applyFill="1" applyAlignment="1">
      <alignment horizontal="center"/>
    </xf>
    <xf numFmtId="164" fontId="4" fillId="4" borderId="0" xfId="0" applyNumberFormat="1" applyFont="1" applyFill="1" applyAlignment="1" applyProtection="1">
      <alignment horizontal="center"/>
      <protection locked="0"/>
    </xf>
    <xf numFmtId="9" fontId="4" fillId="4" borderId="0" xfId="2" applyFont="1" applyFill="1" applyAlignment="1" applyProtection="1">
      <alignment horizontal="center"/>
      <protection locked="0"/>
    </xf>
    <xf numFmtId="4" fontId="4" fillId="4" borderId="0" xfId="1" applyNumberFormat="1" applyFont="1" applyFill="1" applyAlignment="1" applyProtection="1">
      <alignment horizontal="center"/>
      <protection locked="0"/>
    </xf>
    <xf numFmtId="164" fontId="7" fillId="6" borderId="1" xfId="0" applyNumberFormat="1" applyFont="1" applyFill="1" applyBorder="1" applyAlignment="1">
      <alignment horizontal="center"/>
    </xf>
    <xf numFmtId="0" fontId="11" fillId="3" borderId="0" xfId="0" quotePrefix="1" applyFont="1" applyFill="1"/>
    <xf numFmtId="0" fontId="16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wrapText="1"/>
    </xf>
    <xf numFmtId="0" fontId="11" fillId="7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164" fontId="15" fillId="6" borderId="10" xfId="0" applyNumberFormat="1" applyFont="1" applyFill="1" applyBorder="1" applyAlignment="1">
      <alignment horizontal="center" vertical="center"/>
    </xf>
    <xf numFmtId="164" fontId="15" fillId="6" borderId="11" xfId="0" applyNumberFormat="1" applyFont="1" applyFill="1" applyBorder="1" applyAlignment="1">
      <alignment horizontal="center" vertical="center"/>
    </xf>
    <xf numFmtId="164" fontId="15" fillId="6" borderId="12" xfId="0" applyNumberFormat="1" applyFont="1" applyFill="1" applyBorder="1" applyAlignment="1">
      <alignment horizontal="center" vertical="center"/>
    </xf>
    <xf numFmtId="0" fontId="9" fillId="3" borderId="0" xfId="0" quotePrefix="1" applyFont="1" applyFill="1" applyAlignment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  <protection locked="0"/>
    </xf>
    <xf numFmtId="164" fontId="6" fillId="5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showGridLines="0" tabSelected="1" workbookViewId="0">
      <selection activeCell="G30" sqref="G30"/>
    </sheetView>
  </sheetViews>
  <sheetFormatPr defaultRowHeight="14.25" x14ac:dyDescent="0.2"/>
  <cols>
    <col min="1" max="1" width="95.7109375" style="1" customWidth="1"/>
    <col min="2" max="2" width="1.7109375" style="1" customWidth="1"/>
    <col min="3" max="3" width="17.7109375" style="1" customWidth="1"/>
    <col min="4" max="4" width="5.7109375" style="1" customWidth="1"/>
    <col min="5" max="5" width="17.7109375" style="1" customWidth="1"/>
    <col min="6" max="6" width="5.7109375" style="1" customWidth="1"/>
    <col min="7" max="7" width="17.7109375" style="1" customWidth="1"/>
    <col min="8" max="8" width="5.7109375" style="1" customWidth="1"/>
    <col min="9" max="9" width="17.7109375" style="1" customWidth="1"/>
    <col min="10" max="10" width="5.7109375" style="1" customWidth="1"/>
    <col min="11" max="11" width="17.7109375" style="1" customWidth="1"/>
    <col min="12" max="12" width="5.7109375" style="1" customWidth="1"/>
    <col min="13" max="13" width="23.7109375" style="1" customWidth="1"/>
    <col min="14" max="14" width="1.7109375" style="1" customWidth="1"/>
    <col min="15" max="16384" width="9.140625" style="1"/>
  </cols>
  <sheetData>
    <row r="1" spans="1:14" ht="20.25" x14ac:dyDescent="0.3">
      <c r="A1" s="2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" x14ac:dyDescent="0.25">
      <c r="A2" s="6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.75" x14ac:dyDescent="0.25">
      <c r="A4" s="10" t="s">
        <v>3</v>
      </c>
      <c r="B4" s="6"/>
      <c r="C4" s="11" t="e">
        <f>SUM(C6/C8)</f>
        <v>#DIV/0!</v>
      </c>
      <c r="D4" s="30" t="s">
        <v>4</v>
      </c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.75" thickBot="1" x14ac:dyDescent="0.3">
      <c r="A5" s="6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" thickTop="1" x14ac:dyDescent="0.2">
      <c r="A6" s="5" t="s">
        <v>5</v>
      </c>
      <c r="B6" s="5"/>
      <c r="C6" s="37">
        <v>0</v>
      </c>
      <c r="D6" s="5"/>
      <c r="E6" s="5"/>
      <c r="F6" s="5"/>
      <c r="G6" s="42" t="s">
        <v>6</v>
      </c>
      <c r="H6" s="43"/>
      <c r="I6" s="43"/>
      <c r="J6" s="43"/>
      <c r="K6" s="43"/>
      <c r="L6" s="44"/>
      <c r="M6" s="5"/>
      <c r="N6" s="5"/>
    </row>
    <row r="7" spans="1:14" x14ac:dyDescent="0.2">
      <c r="A7" s="5"/>
      <c r="B7" s="5"/>
      <c r="C7" s="5"/>
      <c r="D7" s="5"/>
      <c r="E7" s="5"/>
      <c r="F7" s="5"/>
      <c r="G7" s="45"/>
      <c r="H7" s="46"/>
      <c r="I7" s="46"/>
      <c r="J7" s="46"/>
      <c r="K7" s="46"/>
      <c r="L7" s="47"/>
      <c r="M7" s="5"/>
      <c r="N7" s="5"/>
    </row>
    <row r="8" spans="1:14" ht="15" thickBot="1" x14ac:dyDescent="0.25">
      <c r="A8" s="5" t="s">
        <v>7</v>
      </c>
      <c r="B8" s="5"/>
      <c r="C8" s="39">
        <v>0</v>
      </c>
      <c r="D8" s="7" t="s">
        <v>8</v>
      </c>
      <c r="E8" s="5"/>
      <c r="F8" s="5"/>
      <c r="G8" s="48"/>
      <c r="H8" s="49"/>
      <c r="I8" s="49"/>
      <c r="J8" s="49"/>
      <c r="K8" s="49"/>
      <c r="L8" s="50"/>
      <c r="M8" s="5"/>
      <c r="N8" s="5"/>
    </row>
    <row r="9" spans="1:14" ht="15" thickTop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.75" x14ac:dyDescent="0.25">
      <c r="A11" s="10" t="s">
        <v>9</v>
      </c>
      <c r="B11" s="6"/>
      <c r="C11" s="11" t="e">
        <f>SUM(G14+G16+G18+G20)</f>
        <v>#DIV/0!</v>
      </c>
      <c r="D11" s="30" t="s">
        <v>4</v>
      </c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5" customHeight="1" x14ac:dyDescent="0.2">
      <c r="A12" s="7" t="s">
        <v>10</v>
      </c>
      <c r="B12" s="7"/>
      <c r="C12" s="5"/>
      <c r="D12" s="5"/>
      <c r="E12" s="5"/>
      <c r="F12" s="5"/>
      <c r="G12" s="26" t="s">
        <v>11</v>
      </c>
      <c r="H12" s="7"/>
      <c r="I12" s="7"/>
      <c r="J12" s="7"/>
      <c r="K12" s="7"/>
      <c r="L12" s="7"/>
      <c r="M12" s="7"/>
      <c r="N12" s="5"/>
    </row>
    <row r="13" spans="1:14" x14ac:dyDescent="0.2">
      <c r="A13" s="5"/>
      <c r="B13" s="5"/>
      <c r="C13" s="26" t="s">
        <v>12</v>
      </c>
      <c r="D13" s="5"/>
      <c r="E13" s="26" t="s">
        <v>13</v>
      </c>
      <c r="F13" s="7"/>
      <c r="G13" s="26" t="s">
        <v>14</v>
      </c>
      <c r="H13" s="5"/>
      <c r="I13" s="53" t="s">
        <v>15</v>
      </c>
      <c r="J13" s="53"/>
      <c r="K13" s="53"/>
      <c r="L13" s="53"/>
      <c r="M13" s="53"/>
      <c r="N13" s="5"/>
    </row>
    <row r="14" spans="1:14" x14ac:dyDescent="0.2">
      <c r="A14" s="5" t="s">
        <v>16</v>
      </c>
      <c r="B14" s="5"/>
      <c r="C14" s="12" t="e">
        <f>SUM(C4*50%)</f>
        <v>#DIV/0!</v>
      </c>
      <c r="D14" s="41" t="s">
        <v>4</v>
      </c>
      <c r="E14" s="38">
        <v>0</v>
      </c>
      <c r="F14" s="5"/>
      <c r="G14" s="12" t="e">
        <f>SUM(C14*E14)</f>
        <v>#DIV/0!</v>
      </c>
      <c r="H14" s="41" t="s">
        <v>4</v>
      </c>
      <c r="I14" s="27" t="s">
        <v>17</v>
      </c>
      <c r="J14" s="28">
        <v>0</v>
      </c>
      <c r="K14" s="27" t="s">
        <v>18</v>
      </c>
      <c r="L14" s="28">
        <v>1</v>
      </c>
      <c r="M14" s="27" t="s">
        <v>19</v>
      </c>
      <c r="N14" s="5"/>
    </row>
    <row r="15" spans="1:14" x14ac:dyDescent="0.2">
      <c r="A15" s="5"/>
      <c r="B15" s="5"/>
      <c r="C15" s="5"/>
      <c r="D15" s="5"/>
      <c r="E15" s="9"/>
      <c r="F15" s="5"/>
      <c r="G15" s="5"/>
      <c r="H15" s="5"/>
      <c r="I15" s="27" t="s">
        <v>20</v>
      </c>
      <c r="J15" s="28">
        <v>0.33</v>
      </c>
      <c r="K15" s="27" t="s">
        <v>18</v>
      </c>
      <c r="L15" s="28">
        <v>0.67</v>
      </c>
      <c r="M15" s="27" t="s">
        <v>19</v>
      </c>
      <c r="N15" s="5"/>
    </row>
    <row r="16" spans="1:14" x14ac:dyDescent="0.2">
      <c r="A16" s="5" t="s">
        <v>21</v>
      </c>
      <c r="B16" s="5"/>
      <c r="C16" s="12" t="e">
        <f>SUM(C4*80%)</f>
        <v>#DIV/0!</v>
      </c>
      <c r="D16" s="41" t="s">
        <v>4</v>
      </c>
      <c r="E16" s="38">
        <v>0</v>
      </c>
      <c r="F16" s="5"/>
      <c r="G16" s="12" t="e">
        <f>SUM(C16*E16)</f>
        <v>#DIV/0!</v>
      </c>
      <c r="H16" s="41" t="s">
        <v>4</v>
      </c>
      <c r="I16" s="27" t="s">
        <v>22</v>
      </c>
      <c r="J16" s="28">
        <v>0.6</v>
      </c>
      <c r="K16" s="27" t="s">
        <v>18</v>
      </c>
      <c r="L16" s="28">
        <v>0.4</v>
      </c>
      <c r="M16" s="27" t="s">
        <v>19</v>
      </c>
      <c r="N16" s="5"/>
    </row>
    <row r="17" spans="1:14" x14ac:dyDescent="0.2">
      <c r="A17" s="5"/>
      <c r="B17" s="5"/>
      <c r="C17" s="5"/>
      <c r="D17" s="5"/>
      <c r="E17" s="9"/>
      <c r="F17" s="5"/>
      <c r="G17" s="5"/>
      <c r="H17" s="5"/>
      <c r="I17" s="27" t="s">
        <v>23</v>
      </c>
      <c r="J17" s="28">
        <v>0.67</v>
      </c>
      <c r="K17" s="27" t="s">
        <v>18</v>
      </c>
      <c r="L17" s="28">
        <v>0.33</v>
      </c>
      <c r="M17" s="27" t="s">
        <v>19</v>
      </c>
      <c r="N17" s="5"/>
    </row>
    <row r="18" spans="1:14" x14ac:dyDescent="0.2">
      <c r="A18" s="5" t="s">
        <v>24</v>
      </c>
      <c r="B18" s="5"/>
      <c r="C18" s="12" t="e">
        <f>SUM(C4*70%)</f>
        <v>#DIV/0!</v>
      </c>
      <c r="D18" s="41" t="s">
        <v>4</v>
      </c>
      <c r="E18" s="38"/>
      <c r="F18" s="5"/>
      <c r="G18" s="12" t="e">
        <f>SUM(C18*E18)</f>
        <v>#DIV/0!</v>
      </c>
      <c r="H18" s="41" t="s">
        <v>4</v>
      </c>
      <c r="I18" s="29"/>
      <c r="J18" s="29"/>
      <c r="K18" s="29"/>
      <c r="L18" s="29"/>
      <c r="M18" s="29"/>
      <c r="N18" s="5"/>
    </row>
    <row r="19" spans="1:14" x14ac:dyDescent="0.2">
      <c r="A19" s="5"/>
      <c r="B19" s="5"/>
      <c r="C19" s="5"/>
      <c r="D19" s="5"/>
      <c r="E19" s="5"/>
      <c r="F19" s="5"/>
      <c r="G19" s="5"/>
      <c r="H19" s="5"/>
      <c r="I19" s="51" t="s">
        <v>25</v>
      </c>
      <c r="J19" s="51"/>
      <c r="K19" s="51"/>
      <c r="L19" s="51"/>
      <c r="M19" s="51"/>
      <c r="N19" s="5"/>
    </row>
    <row r="20" spans="1:14" x14ac:dyDescent="0.2">
      <c r="A20" s="5" t="s">
        <v>26</v>
      </c>
      <c r="B20" s="5"/>
      <c r="C20" s="12" t="e">
        <f>SUM(C4*67.5%)</f>
        <v>#DIV/0!</v>
      </c>
      <c r="D20" s="41" t="s">
        <v>4</v>
      </c>
      <c r="E20" s="38"/>
      <c r="F20" s="5"/>
      <c r="G20" s="12" t="e">
        <f>SUM(C20*E20)</f>
        <v>#DIV/0!</v>
      </c>
      <c r="H20" s="41" t="s">
        <v>4</v>
      </c>
      <c r="I20" s="51"/>
      <c r="J20" s="51"/>
      <c r="K20" s="51"/>
      <c r="L20" s="51"/>
      <c r="M20" s="51"/>
      <c r="N20" s="5"/>
    </row>
    <row r="21" spans="1:14" x14ac:dyDescent="0.2">
      <c r="A21" s="5"/>
      <c r="B21" s="5"/>
      <c r="C21" s="5"/>
      <c r="D21" s="5"/>
      <c r="E21" s="26" t="s">
        <v>27</v>
      </c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5.75" x14ac:dyDescent="0.25">
      <c r="A23" s="10" t="s">
        <v>28</v>
      </c>
      <c r="B23" s="6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5" customHeight="1" x14ac:dyDescent="0.25">
      <c r="A24" s="6"/>
      <c r="B24" s="6"/>
      <c r="C24" s="5"/>
      <c r="D24" s="5"/>
      <c r="E24" s="27" t="s">
        <v>17</v>
      </c>
      <c r="F24" s="28">
        <v>0.1</v>
      </c>
      <c r="G24" s="5"/>
      <c r="H24" s="52" t="s">
        <v>29</v>
      </c>
      <c r="I24" s="52"/>
      <c r="J24" s="52"/>
      <c r="K24" s="52"/>
      <c r="L24" s="52"/>
      <c r="M24" s="52"/>
      <c r="N24" s="5"/>
    </row>
    <row r="25" spans="1:14" x14ac:dyDescent="0.2">
      <c r="A25" s="5" t="s">
        <v>30</v>
      </c>
      <c r="B25" s="5"/>
      <c r="C25" s="58">
        <v>0</v>
      </c>
      <c r="D25" s="5"/>
      <c r="E25" s="27" t="s">
        <v>20</v>
      </c>
      <c r="F25" s="28">
        <v>0.15</v>
      </c>
      <c r="G25" s="5"/>
      <c r="H25" s="52"/>
      <c r="I25" s="52"/>
      <c r="J25" s="52"/>
      <c r="K25" s="52"/>
      <c r="L25" s="52"/>
      <c r="M25" s="52"/>
      <c r="N25" s="5"/>
    </row>
    <row r="26" spans="1:14" x14ac:dyDescent="0.2">
      <c r="A26" s="7" t="s">
        <v>15</v>
      </c>
      <c r="B26" s="7"/>
      <c r="C26" s="58"/>
      <c r="D26" s="5"/>
      <c r="E26" s="27" t="s">
        <v>22</v>
      </c>
      <c r="F26" s="28">
        <v>0.25</v>
      </c>
      <c r="G26" s="5"/>
      <c r="H26" s="52"/>
      <c r="I26" s="52"/>
      <c r="J26" s="52"/>
      <c r="K26" s="52"/>
      <c r="L26" s="52"/>
      <c r="M26" s="52"/>
      <c r="N26" s="5"/>
    </row>
    <row r="27" spans="1:14" x14ac:dyDescent="0.2">
      <c r="A27" s="5"/>
      <c r="B27" s="5"/>
      <c r="C27" s="5"/>
      <c r="D27" s="5"/>
      <c r="E27" s="27" t="s">
        <v>23</v>
      </c>
      <c r="F27" s="28">
        <v>0.3</v>
      </c>
      <c r="G27" s="5"/>
      <c r="H27" s="52"/>
      <c r="I27" s="52"/>
      <c r="J27" s="52"/>
      <c r="K27" s="52"/>
      <c r="L27" s="52"/>
      <c r="M27" s="52"/>
      <c r="N27" s="5"/>
    </row>
    <row r="28" spans="1:14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5.75" x14ac:dyDescent="0.25">
      <c r="A29" s="10" t="s">
        <v>31</v>
      </c>
      <c r="B29" s="6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5" x14ac:dyDescent="0.25">
      <c r="A30" s="6"/>
      <c r="B30" s="6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5" x14ac:dyDescent="0.25">
      <c r="A31" s="5" t="s">
        <v>7</v>
      </c>
      <c r="B31" s="5"/>
      <c r="C31" s="25">
        <f>SUM(C8)</f>
        <v>0</v>
      </c>
      <c r="D31" s="31" t="s">
        <v>8</v>
      </c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" thickBo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s="19" customFormat="1" ht="18.75" thickTop="1" x14ac:dyDescent="0.25">
      <c r="A34" s="20" t="s">
        <v>32</v>
      </c>
      <c r="B34" s="16" t="s">
        <v>33</v>
      </c>
      <c r="C34" s="17" t="e">
        <f>SUM(C4)</f>
        <v>#DIV/0!</v>
      </c>
      <c r="D34" s="14" t="s">
        <v>34</v>
      </c>
      <c r="E34" s="17" t="e">
        <f>SUM(C11)</f>
        <v>#DIV/0!</v>
      </c>
      <c r="F34" s="14" t="s">
        <v>35</v>
      </c>
      <c r="G34" s="21">
        <f>SUM(C25)</f>
        <v>0</v>
      </c>
      <c r="H34" s="13" t="s">
        <v>36</v>
      </c>
      <c r="I34" s="22">
        <f>SUM(C31)</f>
        <v>0</v>
      </c>
      <c r="J34" s="18" t="s">
        <v>37</v>
      </c>
      <c r="K34" s="15"/>
      <c r="L34" s="15"/>
      <c r="M34" s="54" t="e">
        <f>SUM(C36*G36)</f>
        <v>#DIV/0!</v>
      </c>
      <c r="N34" s="15"/>
    </row>
    <row r="35" spans="1:14" ht="15" customHeight="1" x14ac:dyDescent="0.2">
      <c r="A35" s="5"/>
      <c r="B35" s="5"/>
      <c r="C35" s="5"/>
      <c r="D35" s="5"/>
      <c r="E35" s="5"/>
      <c r="F35" s="5"/>
      <c r="G35" s="8"/>
      <c r="H35" s="5"/>
      <c r="I35" s="5"/>
      <c r="J35" s="61" t="s">
        <v>38</v>
      </c>
      <c r="K35" s="61"/>
      <c r="L35" s="57" t="s">
        <v>39</v>
      </c>
      <c r="M35" s="55"/>
      <c r="N35" s="5"/>
    </row>
    <row r="36" spans="1:14" s="19" customFormat="1" ht="15" customHeight="1" thickBot="1" x14ac:dyDescent="0.3">
      <c r="A36" s="15"/>
      <c r="B36" s="14" t="s">
        <v>39</v>
      </c>
      <c r="C36" s="59" t="e">
        <f>SUM(C34-E34)</f>
        <v>#DIV/0!</v>
      </c>
      <c r="D36" s="59"/>
      <c r="E36" s="59"/>
      <c r="F36" s="14" t="s">
        <v>36</v>
      </c>
      <c r="G36" s="60">
        <f>SUM(G34*I34)</f>
        <v>0</v>
      </c>
      <c r="H36" s="60"/>
      <c r="I36" s="60"/>
      <c r="J36" s="61"/>
      <c r="K36" s="61"/>
      <c r="L36" s="57"/>
      <c r="M36" s="56"/>
      <c r="N36" s="15"/>
    </row>
    <row r="37" spans="1:14" ht="15" thickTop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9" spans="1:14" ht="15" x14ac:dyDescent="0.25">
      <c r="A39" s="6" t="s">
        <v>40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">
      <c r="A41" s="5" t="s">
        <v>16</v>
      </c>
      <c r="B41" s="16" t="s">
        <v>33</v>
      </c>
      <c r="C41" s="17" t="e">
        <f>SUM(C4)</f>
        <v>#DIV/0!</v>
      </c>
      <c r="D41" s="14" t="s">
        <v>34</v>
      </c>
      <c r="E41" s="17" t="e">
        <f>SUM(C14)</f>
        <v>#DIV/0!</v>
      </c>
      <c r="F41" s="14" t="s">
        <v>41</v>
      </c>
      <c r="G41" s="21">
        <f>SUM(E14)</f>
        <v>0</v>
      </c>
      <c r="H41" s="32" t="s">
        <v>42</v>
      </c>
      <c r="I41" s="33">
        <f>SUM(C25)</f>
        <v>0</v>
      </c>
      <c r="J41" s="13" t="s">
        <v>36</v>
      </c>
      <c r="K41" s="35">
        <f>SUM(C31)</f>
        <v>0</v>
      </c>
      <c r="L41" s="18" t="s">
        <v>43</v>
      </c>
      <c r="M41" s="36" t="e">
        <f>SUM(C41-E41)*SUM(G41*(I41*K41))</f>
        <v>#DIV/0!</v>
      </c>
      <c r="N41" s="2"/>
    </row>
    <row r="42" spans="1:14" x14ac:dyDescent="0.2">
      <c r="A42" s="5"/>
      <c r="B42" s="2"/>
      <c r="C42" s="2"/>
      <c r="D42" s="2"/>
      <c r="E42" s="2"/>
      <c r="F42" s="2"/>
      <c r="G42" s="2"/>
      <c r="H42" s="2"/>
      <c r="I42" s="34"/>
      <c r="J42" s="2"/>
      <c r="K42" s="2"/>
      <c r="L42" s="2"/>
      <c r="M42" s="3"/>
      <c r="N42" s="2"/>
    </row>
    <row r="43" spans="1:14" x14ac:dyDescent="0.2">
      <c r="A43" s="5" t="s">
        <v>21</v>
      </c>
      <c r="B43" s="16" t="s">
        <v>33</v>
      </c>
      <c r="C43" s="17" t="e">
        <f>SUM(C4)</f>
        <v>#DIV/0!</v>
      </c>
      <c r="D43" s="14" t="s">
        <v>34</v>
      </c>
      <c r="E43" s="17" t="e">
        <f>SUM(C16)</f>
        <v>#DIV/0!</v>
      </c>
      <c r="F43" s="14" t="s">
        <v>41</v>
      </c>
      <c r="G43" s="21">
        <f>SUM(E16)</f>
        <v>0</v>
      </c>
      <c r="H43" s="32" t="s">
        <v>42</v>
      </c>
      <c r="I43" s="33">
        <f>SUM(C25)</f>
        <v>0</v>
      </c>
      <c r="J43" s="13" t="s">
        <v>36</v>
      </c>
      <c r="K43" s="35">
        <f>SUM(C31)</f>
        <v>0</v>
      </c>
      <c r="L43" s="18" t="s">
        <v>43</v>
      </c>
      <c r="M43" s="36" t="e">
        <f>SUM(C43-E43)*SUM(G43*(I43*K43))</f>
        <v>#DIV/0!</v>
      </c>
      <c r="N43" s="2"/>
    </row>
    <row r="44" spans="1:14" x14ac:dyDescent="0.2">
      <c r="A44" s="5"/>
      <c r="B44" s="2"/>
      <c r="C44" s="2"/>
      <c r="D44" s="2"/>
      <c r="E44" s="2"/>
      <c r="F44" s="2"/>
      <c r="G44" s="2"/>
      <c r="H44" s="2"/>
      <c r="I44" s="34"/>
      <c r="J44" s="2"/>
      <c r="K44" s="2"/>
      <c r="L44" s="2"/>
      <c r="M44" s="3"/>
      <c r="N44" s="2"/>
    </row>
    <row r="45" spans="1:14" x14ac:dyDescent="0.2">
      <c r="A45" s="5" t="s">
        <v>24</v>
      </c>
      <c r="B45" s="16" t="s">
        <v>33</v>
      </c>
      <c r="C45" s="17" t="e">
        <f>SUM(C4)</f>
        <v>#DIV/0!</v>
      </c>
      <c r="D45" s="14" t="s">
        <v>34</v>
      </c>
      <c r="E45" s="17" t="e">
        <f>SUM(C18)</f>
        <v>#DIV/0!</v>
      </c>
      <c r="F45" s="14" t="s">
        <v>41</v>
      </c>
      <c r="G45" s="21">
        <f>SUM(E18)</f>
        <v>0</v>
      </c>
      <c r="H45" s="32" t="s">
        <v>42</v>
      </c>
      <c r="I45" s="33">
        <f>SUM(C25)</f>
        <v>0</v>
      </c>
      <c r="J45" s="13" t="s">
        <v>36</v>
      </c>
      <c r="K45" s="35">
        <f>SUM(C31)</f>
        <v>0</v>
      </c>
      <c r="L45" s="18" t="s">
        <v>43</v>
      </c>
      <c r="M45" s="36" t="e">
        <f>SUM(C45-E45)*SUM(G45*(I45*K45))</f>
        <v>#DIV/0!</v>
      </c>
      <c r="N45" s="2"/>
    </row>
    <row r="46" spans="1:14" x14ac:dyDescent="0.2">
      <c r="A46" s="5"/>
      <c r="B46" s="2"/>
      <c r="C46" s="2"/>
      <c r="D46" s="2"/>
      <c r="E46" s="2"/>
      <c r="F46" s="2"/>
      <c r="G46" s="2"/>
      <c r="H46" s="2"/>
      <c r="I46" s="34"/>
      <c r="J46" s="2"/>
      <c r="K46" s="2"/>
      <c r="L46" s="2"/>
      <c r="M46" s="3"/>
      <c r="N46" s="2"/>
    </row>
    <row r="47" spans="1:14" x14ac:dyDescent="0.2">
      <c r="A47" s="5" t="s">
        <v>26</v>
      </c>
      <c r="B47" s="16" t="s">
        <v>33</v>
      </c>
      <c r="C47" s="17" t="e">
        <f>SUM(C4)</f>
        <v>#DIV/0!</v>
      </c>
      <c r="D47" s="14" t="s">
        <v>34</v>
      </c>
      <c r="E47" s="17" t="e">
        <f>SUM(C20)</f>
        <v>#DIV/0!</v>
      </c>
      <c r="F47" s="14" t="s">
        <v>41</v>
      </c>
      <c r="G47" s="21">
        <f>SUM(E20)</f>
        <v>0</v>
      </c>
      <c r="H47" s="32" t="s">
        <v>42</v>
      </c>
      <c r="I47" s="33">
        <f>SUM(C25)</f>
        <v>0</v>
      </c>
      <c r="J47" s="13" t="s">
        <v>36</v>
      </c>
      <c r="K47" s="35">
        <f>SUM(C31)</f>
        <v>0</v>
      </c>
      <c r="L47" s="18" t="s">
        <v>43</v>
      </c>
      <c r="M47" s="36" t="e">
        <f>SUM(C47-E47)*SUM(G47*(I47*K47))</f>
        <v>#DIV/0!</v>
      </c>
      <c r="N47" s="2"/>
    </row>
    <row r="48" spans="1:14" ht="15" thickBo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7.25" thickTop="1" thickBot="1" x14ac:dyDescent="0.3">
      <c r="A49" s="2"/>
      <c r="B49" s="2"/>
      <c r="C49" s="2"/>
      <c r="D49" s="2"/>
      <c r="E49" s="2"/>
      <c r="F49" s="2"/>
      <c r="G49" s="2"/>
      <c r="H49" s="2"/>
      <c r="I49" s="2"/>
      <c r="J49" s="61" t="s">
        <v>38</v>
      </c>
      <c r="K49" s="61"/>
      <c r="L49" s="14" t="s">
        <v>39</v>
      </c>
      <c r="M49" s="40" t="e">
        <f>SUM(M41+M43+M45+M47)</f>
        <v>#DIV/0!</v>
      </c>
      <c r="N49" s="2"/>
    </row>
    <row r="50" spans="1:14" ht="14.25" customHeight="1" thickTop="1" x14ac:dyDescent="0.2">
      <c r="A50" s="2"/>
      <c r="B50" s="2"/>
      <c r="C50" s="2"/>
      <c r="D50" s="2"/>
      <c r="E50" s="2"/>
      <c r="F50" s="2"/>
      <c r="G50" s="2"/>
      <c r="H50" s="2"/>
      <c r="I50" s="2"/>
      <c r="J50" s="23"/>
      <c r="K50" s="23"/>
      <c r="L50" s="16"/>
      <c r="M50" s="2"/>
      <c r="N50" s="2"/>
    </row>
  </sheetData>
  <sheetProtection algorithmName="SHA-512" hashValue="DHiznLy+evHK1PCdDgT1+sgxnmrOhZN1880CvMcGa1BeLKY5JozFS1oCe0VlvMpVSQOKbmzyVQiCLamElCh6Cw==" saltValue="3PpGB5Jwi4TiPabP0hHdyQ==" spinCount="100000" sheet="1" objects="1" scenarios="1"/>
  <protectedRanges>
    <protectedRange algorithmName="SHA-512" hashValue="BwtF9WSSHgkPaKJpF+8pqTVsFIv/Q48gdiXuig81tlCBQeSX5m85SWndBwv+culd+N0nYJe3yHefDLzc5LDGPg==" saltValue="RdPiS+F7eBued+cFNBCT4A==" spinCount="100000" sqref="C6 C8 E14 E16 E18 E20 C25" name="Range1"/>
  </protectedRanges>
  <mergeCells count="11">
    <mergeCell ref="C25:C26"/>
    <mergeCell ref="C36:E36"/>
    <mergeCell ref="G36:I36"/>
    <mergeCell ref="J35:K36"/>
    <mergeCell ref="J49:K49"/>
    <mergeCell ref="G6:L8"/>
    <mergeCell ref="I19:M20"/>
    <mergeCell ref="H24:M27"/>
    <mergeCell ref="I13:M13"/>
    <mergeCell ref="M34:M36"/>
    <mergeCell ref="L35:L3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610E12852F845B0F14FC663F1C296" ma:contentTypeVersion="27" ma:contentTypeDescription="Create a new document." ma:contentTypeScope="" ma:versionID="889256ee959820699cb771c74b6279fc">
  <xsd:schema xmlns:xsd="http://www.w3.org/2001/XMLSchema" xmlns:xs="http://www.w3.org/2001/XMLSchema" xmlns:p="http://schemas.microsoft.com/office/2006/metadata/properties" xmlns:ns1="http://schemas.microsoft.com/sharepoint/v3" xmlns:ns2="918be825-097a-4c4e-8894-9a02a6d3441b" xmlns:ns3="5683c3d7-aa5c-4165-b9bd-83396eb85818" targetNamespace="http://schemas.microsoft.com/office/2006/metadata/properties" ma:root="true" ma:fieldsID="29f718767bb1d2efbda61327284f931c" ns1:_="" ns2:_="" ns3:_="">
    <xsd:import namespace="http://schemas.microsoft.com/sharepoint/v3"/>
    <xsd:import namespace="918be825-097a-4c4e-8894-9a02a6d3441b"/>
    <xsd:import namespace="5683c3d7-aa5c-4165-b9bd-83396eb8581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DateandTime" minOccurs="0"/>
                <xsd:element ref="ns3:MediaLengthInSeconds" minOccurs="0"/>
                <xsd:element ref="ns3:_Flow_SignoffStatu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Thumbnail" minOccurs="0"/>
                <xsd:element ref="ns3:thumb" minOccurs="0"/>
                <xsd:element ref="ns3:MediaServiceSearchProperties" minOccurs="0"/>
                <xsd:element ref="ns3:Sta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be825-097a-4c4e-8894-9a02a6d344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378c0cc-5eed-46af-ac17-02664962a352}" ma:internalName="TaxCatchAll" ma:showField="CatchAllData" ma:web="918be825-097a-4c4e-8894-9a02a6d34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3c3d7-aa5c-4165-b9bd-83396eb85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DateandTime" ma:index="22" nillable="true" ma:displayName="Date and Time" ma:format="DateOnly" ma:internalName="DateandTim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d842b64-b1f6-4448-b00e-e644affff4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humbnail" ma:index="29" nillable="true" ma:displayName="Thumbnail" ma:format="Thumbnail" ma:internalName="Thumbnail">
      <xsd:simpleType>
        <xsd:restriction base="dms:Unknown"/>
      </xsd:simpleType>
    </xsd:element>
    <xsd:element name="thumb" ma:index="30" nillable="true" ma:displayName="thumb" ma:format="Thumbnail" ma:internalName="thumb">
      <xsd:simpleType>
        <xsd:restriction base="dms:Unknown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ff" ma:index="32" nillable="true" ma:displayName="Staff" ma:format="Dropdown" ma:list="UserInfo" ma:SharePointGroup="0" ma:internalName="Staff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Flow_SignoffStatus xmlns="5683c3d7-aa5c-4165-b9bd-83396eb85818" xsi:nil="true"/>
    <lcf76f155ced4ddcb4097134ff3c332f xmlns="5683c3d7-aa5c-4165-b9bd-83396eb85818">
      <Terms xmlns="http://schemas.microsoft.com/office/infopath/2007/PartnerControls"/>
    </lcf76f155ced4ddcb4097134ff3c332f>
    <_ip_UnifiedCompliancePolicyProperties xmlns="http://schemas.microsoft.com/sharepoint/v3" xsi:nil="true"/>
    <TaxCatchAll xmlns="918be825-097a-4c4e-8894-9a02a6d3441b" xsi:nil="true"/>
    <DateandTime xmlns="5683c3d7-aa5c-4165-b9bd-83396eb85818" xsi:nil="true"/>
    <Thumbnail xmlns="5683c3d7-aa5c-4165-b9bd-83396eb85818" xsi:nil="true"/>
    <thumb xmlns="5683c3d7-aa5c-4165-b9bd-83396eb85818" xsi:nil="true"/>
    <Staff xmlns="5683c3d7-aa5c-4165-b9bd-83396eb85818">
      <UserInfo>
        <DisplayName/>
        <AccountId xsi:nil="true"/>
        <AccountType/>
      </UserInfo>
    </Staff>
  </documentManagement>
</p:properties>
</file>

<file path=customXml/itemProps1.xml><?xml version="1.0" encoding="utf-8"?>
<ds:datastoreItem xmlns:ds="http://schemas.openxmlformats.org/officeDocument/2006/customXml" ds:itemID="{3815ED69-8FA8-4A0E-A1D3-01E1336C3B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939098-F0F2-4961-A3EB-2581A5AB69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8be825-097a-4c4e-8894-9a02a6d3441b"/>
    <ds:schemaRef ds:uri="5683c3d7-aa5c-4165-b9bd-83396eb858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8AB321-31E4-4C09-AC74-5DC837CEAFB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683c3d7-aa5c-4165-b9bd-83396eb85818"/>
    <ds:schemaRef ds:uri="918be825-097a-4c4e-8894-9a02a6d344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Joanne Purnell</cp:lastModifiedBy>
  <cp:revision/>
  <dcterms:created xsi:type="dcterms:W3CDTF">2022-07-19T07:08:43Z</dcterms:created>
  <dcterms:modified xsi:type="dcterms:W3CDTF">2024-11-26T09:36:33Z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0x01010027B610E12852F845B0F14FC663F1C296</vt:lpwstr>
  </property>
  <property fmtid="{D5CDD505-2E9C-101B-9397-08002B2CF9AE}" pid="3" name="MediaServiceImageTags">
    <vt:lpwstr/>
  </property>
</Properties>
</file>